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108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<sst xmlns="http://schemas.openxmlformats.org/spreadsheetml/2006/main" count="72" uniqueCount="45">
  <si>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km/u</t>
  </si>
  <si>
    <t>sec</t>
  </si>
  <si>
    <t>pri</t>
  </si>
  <si>
    <t>1e</t>
  </si>
  <si>
    <t>2e</t>
  </si>
  <si>
    <t>3e</t>
  </si>
  <si>
    <t>4e</t>
  </si>
  <si>
    <t>5e</t>
  </si>
  <si>
    <t>omw.wiel/min</t>
  </si>
  <si>
    <t>wiel omtrek</t>
  </si>
  <si>
    <t>omw/uur</t>
  </si>
  <si>
    <t>meter</t>
  </si>
  <si>
    <t>verhouding</t>
  </si>
  <si>
    <t>Km/u</t>
  </si>
  <si>
    <t>2.25 inch -&gt; 60/100 mm</t>
  </si>
  <si>
    <t>2.50 inch -&gt; 70/100 mm</t>
  </si>
  <si>
    <t>2.75 inch -&gt; 70/100 mm</t>
  </si>
  <si>
    <t>3.00 inch -&gt; 90/100 mm</t>
  </si>
  <si>
    <t>3.25 inch -&gt; 90/100 mm (CX voorband)</t>
  </si>
  <si>
    <t>3.50 inch -&gt; 90/100 mm</t>
  </si>
  <si>
    <t>3.75 inch -&gt; 100/90 mm</t>
  </si>
  <si>
    <t>4.00 inch -&gt; 120/90 mm (CX achterband)</t>
  </si>
  <si>
    <t>4.25 inch -&gt; 120/90 mm</t>
  </si>
  <si>
    <t>90/100 wil zeggen: 90 mm breed en (1,0*90=) 90 mm hoog</t>
  </si>
  <si>
    <t>120/90 wil zeggen: 120 mm breed en (0,9*120=) 108 mm hoog</t>
  </si>
  <si>
    <t>inch</t>
  </si>
  <si>
    <t>cm</t>
  </si>
  <si>
    <t>omtrek</t>
  </si>
  <si>
    <t>Custom</t>
  </si>
  <si>
    <t>zAB</t>
  </si>
  <si>
    <t>130/90 wil zeggen: 130 mm breed en (0,9*130=) 117 mm hoog  (hv)</t>
  </si>
  <si>
    <t>4.50 inch -&gt; 130/90 mm (custom achterband) (hv)</t>
  </si>
  <si>
    <t>diameter</t>
  </si>
  <si>
    <t>band hoogte</t>
  </si>
  <si>
    <t>totaal</t>
  </si>
  <si>
    <t>band</t>
  </si>
  <si>
    <t>Tabel Floris</t>
  </si>
  <si>
    <t>Band omtrek berekenen</t>
  </si>
  <si>
    <t>Band omtrek</t>
  </si>
  <si>
    <t>Afronden</t>
  </si>
  <si>
    <t>op</t>
  </si>
  <si>
    <t>talllen</t>
  </si>
  <si>
    <t>Omwentelinge wiel</t>
  </si>
  <si>
    <t>cardanas</t>
  </si>
  <si>
    <t>uitgaande as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</si>
</sst>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</numFmts>
  <fonts count="38">
    <font>
      <sz val="10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" fontId="0" fillId="0" borderId="22" xfId="0" applyNumberFormat="1" applyBorder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71"/>
  <sheetViews>
    <sheetView tabSelected="1" zoomScalePageLayoutView="0" workbookViewId="0" topLeftCell="A35">
      <selection activeCell="N45" sqref="N45"/>
    </sheetView>
  </sheetViews>
  <sheetFormatPr defaultColWidth="9.140625" defaultRowHeight="12.75"/>
  <cols>
    <col min="3" max="3" width="10.8515625" style="0" customWidth="1"/>
    <col min="4" max="4" width="13.00390625" style="0" customWidth="1"/>
    <col min="6" max="6" width="10.7109375" style="0" bestFit="1" customWidth="1"/>
  </cols>
  <sheetData>
    <row r="3" spans="2:13" ht="13.5" thickBot="1">
      <c r="B3" s="20" t="s">
        <v>36</v>
      </c>
      <c r="C3" s="21"/>
      <c r="D3" s="21"/>
      <c r="E3" s="21"/>
      <c r="F3" s="21"/>
      <c r="G3" s="22"/>
      <c r="I3" s="28"/>
      <c r="J3" s="21" t="s">
        <v>39</v>
      </c>
      <c r="K3" s="22"/>
      <c r="L3" s="16"/>
      <c r="M3" s="16"/>
    </row>
    <row r="4" spans="2:13" ht="13.5" thickBot="1">
      <c r="B4" s="23" t="s">
        <v>14</v>
      </c>
      <c r="C4" s="16"/>
      <c r="D4" s="16"/>
      <c r="E4" s="16"/>
      <c r="F4" s="16"/>
      <c r="G4" s="24"/>
      <c r="I4" s="23" t="s">
        <v>40</v>
      </c>
      <c r="J4" s="29">
        <v>100</v>
      </c>
      <c r="K4" s="24" t="s">
        <v>41</v>
      </c>
      <c r="L4" s="16"/>
      <c r="M4" s="16"/>
    </row>
    <row r="5" spans="2:13" ht="12.75">
      <c r="B5" s="23" t="s">
        <v>15</v>
      </c>
      <c r="C5" s="16"/>
      <c r="D5" s="16"/>
      <c r="E5" s="16"/>
      <c r="F5" s="16"/>
      <c r="G5" s="24"/>
      <c r="I5" s="25"/>
      <c r="J5" s="26"/>
      <c r="K5" s="27"/>
      <c r="L5" s="16"/>
      <c r="M5" s="16"/>
    </row>
    <row r="6" spans="2:13" ht="12.75">
      <c r="B6" s="23" t="s">
        <v>16</v>
      </c>
      <c r="C6" s="16"/>
      <c r="D6" s="16"/>
      <c r="E6" s="16"/>
      <c r="F6" s="16"/>
      <c r="G6" s="24"/>
      <c r="I6" s="16"/>
      <c r="J6" s="16"/>
      <c r="K6" s="16"/>
      <c r="L6" s="16"/>
      <c r="M6" s="16"/>
    </row>
    <row r="7" spans="2:7" ht="12.75">
      <c r="B7" s="23" t="s">
        <v>17</v>
      </c>
      <c r="C7" s="16"/>
      <c r="D7" s="16"/>
      <c r="E7" s="16"/>
      <c r="F7" s="16"/>
      <c r="G7" s="24"/>
    </row>
    <row r="8" spans="2:7" ht="12.75">
      <c r="B8" s="23" t="s">
        <v>18</v>
      </c>
      <c r="C8" s="16"/>
      <c r="D8" s="16"/>
      <c r="E8" s="16"/>
      <c r="F8" s="16"/>
      <c r="G8" s="24"/>
    </row>
    <row r="9" spans="2:7" ht="12.75">
      <c r="B9" s="23" t="s">
        <v>19</v>
      </c>
      <c r="C9" s="16"/>
      <c r="D9" s="16"/>
      <c r="E9" s="16"/>
      <c r="F9" s="16"/>
      <c r="G9" s="24"/>
    </row>
    <row r="10" spans="2:7" ht="12.75">
      <c r="B10" s="23" t="s">
        <v>20</v>
      </c>
      <c r="C10" s="16"/>
      <c r="D10" s="16"/>
      <c r="E10" s="16"/>
      <c r="F10" s="16"/>
      <c r="G10" s="24"/>
    </row>
    <row r="11" spans="2:7" ht="12.75">
      <c r="B11" s="23" t="s">
        <v>21</v>
      </c>
      <c r="C11" s="16"/>
      <c r="D11" s="16"/>
      <c r="E11" s="16"/>
      <c r="F11" s="16"/>
      <c r="G11" s="24"/>
    </row>
    <row r="12" spans="2:7" ht="12.75">
      <c r="B12" s="23" t="s">
        <v>22</v>
      </c>
      <c r="C12" s="16"/>
      <c r="D12" s="16"/>
      <c r="E12" s="16"/>
      <c r="F12" s="16"/>
      <c r="G12" s="24"/>
    </row>
    <row r="13" spans="2:7" ht="12.75">
      <c r="B13" s="23" t="s">
        <v>31</v>
      </c>
      <c r="C13" s="16"/>
      <c r="D13" s="16"/>
      <c r="E13" s="16"/>
      <c r="F13" s="16"/>
      <c r="G13" s="24"/>
    </row>
    <row r="14" spans="2:7" ht="12.75">
      <c r="B14" s="23"/>
      <c r="C14" s="16"/>
      <c r="D14" s="16"/>
      <c r="E14" s="16"/>
      <c r="F14" s="16"/>
      <c r="G14" s="24"/>
    </row>
    <row r="15" spans="2:7" ht="12.75">
      <c r="B15" s="23" t="s">
        <v>23</v>
      </c>
      <c r="C15" s="16"/>
      <c r="D15" s="16"/>
      <c r="E15" s="16"/>
      <c r="F15" s="16"/>
      <c r="G15" s="24"/>
    </row>
    <row r="16" spans="2:7" ht="12.75">
      <c r="B16" s="23" t="s">
        <v>24</v>
      </c>
      <c r="C16" s="16"/>
      <c r="D16" s="16"/>
      <c r="E16" s="16"/>
      <c r="F16" s="16"/>
      <c r="G16" s="24"/>
    </row>
    <row r="17" spans="2:7" ht="12.75">
      <c r="B17" s="25" t="s">
        <v>30</v>
      </c>
      <c r="C17" s="26"/>
      <c r="D17" s="26"/>
      <c r="E17" s="26"/>
      <c r="F17" s="26"/>
      <c r="G17" s="27"/>
    </row>
    <row r="20" spans="2:10" ht="12.75">
      <c r="B20" s="28" t="s">
        <v>37</v>
      </c>
      <c r="C20" s="21"/>
      <c r="D20" s="21"/>
      <c r="E20" s="21"/>
      <c r="F20" s="21" t="s">
        <v>32</v>
      </c>
      <c r="G20" s="21"/>
      <c r="H20" s="21" t="s">
        <v>33</v>
      </c>
      <c r="I20" s="21" t="s">
        <v>32</v>
      </c>
      <c r="J20" s="22" t="s">
        <v>27</v>
      </c>
    </row>
    <row r="21" spans="2:10" ht="12.75">
      <c r="B21" s="23"/>
      <c r="C21" s="16"/>
      <c r="D21" s="16"/>
      <c r="E21" s="16"/>
      <c r="F21" s="16" t="s">
        <v>25</v>
      </c>
      <c r="G21" s="16" t="s">
        <v>26</v>
      </c>
      <c r="H21" s="16" t="s">
        <v>26</v>
      </c>
      <c r="I21" s="16" t="s">
        <v>34</v>
      </c>
      <c r="J21" s="24" t="s">
        <v>35</v>
      </c>
    </row>
    <row r="22" spans="2:10" ht="12.75">
      <c r="B22" s="23"/>
      <c r="C22" s="16"/>
      <c r="D22" s="16"/>
      <c r="E22" s="16" t="s">
        <v>28</v>
      </c>
      <c r="F22" s="16">
        <v>16</v>
      </c>
      <c r="G22" s="16">
        <f>F22*2.54</f>
        <v>40.64</v>
      </c>
      <c r="H22" s="16">
        <v>11.7</v>
      </c>
      <c r="I22" s="16">
        <f>G22+(2*H22)</f>
        <v>64.03999999999999</v>
      </c>
      <c r="J22" s="24">
        <f>I22*3.14</f>
        <v>201.08559999999997</v>
      </c>
    </row>
    <row r="23" spans="2:10" ht="12.75">
      <c r="B23" s="25"/>
      <c r="C23" s="26"/>
      <c r="D23" s="26"/>
      <c r="E23" s="26" t="s">
        <v>29</v>
      </c>
      <c r="F23" s="26">
        <v>18</v>
      </c>
      <c r="G23" s="26">
        <f>F23*2.54</f>
        <v>45.72</v>
      </c>
      <c r="H23" s="26">
        <v>10.8</v>
      </c>
      <c r="I23" s="26">
        <f>G23+(2*H23)</f>
        <v>67.32</v>
      </c>
      <c r="J23" s="27">
        <f>I23*3.14</f>
        <v>211.38479999999998</v>
      </c>
    </row>
    <row r="25" spans="2:12" ht="12.75">
      <c r="B25" s="1" t="s">
        <v>38</v>
      </c>
      <c r="C25" s="1"/>
      <c r="D25" s="1">
        <v>2.0108</v>
      </c>
      <c r="E25" s="1" t="s">
        <v>11</v>
      </c>
      <c r="F25" s="31" t="s">
        <v>28</v>
      </c>
      <c r="G25" s="1"/>
      <c r="H25" s="1"/>
      <c r="I25" s="1"/>
      <c r="J25" s="1"/>
      <c r="K25" s="1"/>
      <c r="L25" s="1"/>
    </row>
    <row r="26" spans="2:12" ht="12.75">
      <c r="B26" s="1" t="s">
        <v>0</v>
      </c>
      <c r="C26" s="1" t="s">
        <v>10</v>
      </c>
      <c r="D26" s="1" t="s">
        <v>8</v>
      </c>
      <c r="E26" s="1" t="s">
        <v>1</v>
      </c>
      <c r="F26" s="1" t="s">
        <v>2</v>
      </c>
      <c r="G26" s="1"/>
      <c r="H26" s="1" t="s">
        <v>3</v>
      </c>
      <c r="I26" s="1" t="s">
        <v>4</v>
      </c>
      <c r="J26" s="1" t="s">
        <v>5</v>
      </c>
      <c r="K26" s="1" t="s">
        <v>6</v>
      </c>
      <c r="L26" s="1" t="s">
        <v>7</v>
      </c>
    </row>
    <row r="27" spans="2:13" ht="12.75">
      <c r="B27" s="1"/>
      <c r="C27" s="11"/>
      <c r="D27" s="11"/>
      <c r="E27" s="11">
        <v>3.091</v>
      </c>
      <c r="F27" s="11">
        <v>2.242</v>
      </c>
      <c r="G27" s="11"/>
      <c r="H27" s="12">
        <v>2.733</v>
      </c>
      <c r="I27" s="12">
        <v>1.85</v>
      </c>
      <c r="J27" s="12">
        <v>1.416</v>
      </c>
      <c r="K27" s="12">
        <v>1.146</v>
      </c>
      <c r="L27" s="12">
        <v>0.931</v>
      </c>
      <c r="M27" t="s">
        <v>12</v>
      </c>
    </row>
    <row r="28" spans="2:12" ht="12.75">
      <c r="B28" s="1"/>
      <c r="C28" s="2"/>
      <c r="D28" s="2"/>
      <c r="E28" s="2"/>
      <c r="F28" s="2"/>
      <c r="G28" s="2"/>
      <c r="H28" s="1"/>
      <c r="I28" s="1"/>
      <c r="J28" s="1"/>
      <c r="K28" s="1"/>
      <c r="L28" s="1"/>
    </row>
    <row r="29" spans="2:12" ht="12.75">
      <c r="B29" s="1"/>
      <c r="C29" s="2"/>
      <c r="D29" s="2"/>
      <c r="E29" s="2"/>
      <c r="F29" s="2"/>
      <c r="G29" s="4" t="s">
        <v>13</v>
      </c>
      <c r="H29" s="5" t="s">
        <v>3</v>
      </c>
      <c r="I29" s="5" t="s">
        <v>4</v>
      </c>
      <c r="J29" s="5" t="s">
        <v>5</v>
      </c>
      <c r="K29" s="5" t="s">
        <v>6</v>
      </c>
      <c r="L29" s="6" t="s">
        <v>7</v>
      </c>
    </row>
    <row r="30" spans="2:12" ht="12.75">
      <c r="B30" s="1">
        <v>10</v>
      </c>
      <c r="C30" s="2">
        <f>(B30*1000)/$D$25</f>
        <v>4973.145016908693</v>
      </c>
      <c r="D30" s="2">
        <f>C30/60</f>
        <v>82.88575028181155</v>
      </c>
      <c r="E30" s="2">
        <f>D30*$E$27</f>
        <v>256.1998541210795</v>
      </c>
      <c r="F30" s="2">
        <f>E30*$F$27</f>
        <v>574.4000729394603</v>
      </c>
      <c r="G30" s="7">
        <v>10</v>
      </c>
      <c r="H30" s="8">
        <f aca="true" t="shared" si="0" ref="H30:H45">INT($F30*H$27/$J$4)*$J$4</f>
        <v>1500</v>
      </c>
      <c r="I30" s="8">
        <f aca="true" t="shared" si="1" ref="I30:L45">INT($F30*I$27/$J$4)*$J$4</f>
        <v>1000</v>
      </c>
      <c r="J30" s="8">
        <f t="shared" si="1"/>
        <v>800</v>
      </c>
      <c r="K30" s="8">
        <f t="shared" si="1"/>
        <v>600</v>
      </c>
      <c r="L30" s="3">
        <f t="shared" si="1"/>
        <v>500</v>
      </c>
    </row>
    <row r="31" spans="2:12" ht="12.75">
      <c r="B31" s="1">
        <v>20</v>
      </c>
      <c r="C31" s="2">
        <f aca="true" t="shared" si="2" ref="C31:C45">(B31*1000)/$D$25</f>
        <v>9946.290033817386</v>
      </c>
      <c r="D31" s="2">
        <f aca="true" t="shared" si="3" ref="D31:D45">C31/60</f>
        <v>165.7715005636231</v>
      </c>
      <c r="E31" s="2">
        <f aca="true" t="shared" si="4" ref="E31:E45">D31*$E$27</f>
        <v>512.399708242159</v>
      </c>
      <c r="F31" s="2">
        <f aca="true" t="shared" si="5" ref="F31:F45">E31*$F$27</f>
        <v>1148.8001458789206</v>
      </c>
      <c r="G31" s="7">
        <v>20</v>
      </c>
      <c r="H31" s="8">
        <f t="shared" si="0"/>
        <v>3100</v>
      </c>
      <c r="I31" s="8">
        <f t="shared" si="1"/>
        <v>2100</v>
      </c>
      <c r="J31" s="8">
        <f t="shared" si="1"/>
        <v>1600</v>
      </c>
      <c r="K31" s="8">
        <f t="shared" si="1"/>
        <v>1300</v>
      </c>
      <c r="L31" s="3">
        <f t="shared" si="1"/>
        <v>1000</v>
      </c>
    </row>
    <row r="32" spans="2:12" ht="12.75">
      <c r="B32" s="1">
        <v>30</v>
      </c>
      <c r="C32" s="2">
        <f t="shared" si="2"/>
        <v>14919.435050726079</v>
      </c>
      <c r="D32" s="2">
        <f t="shared" si="3"/>
        <v>248.65725084543465</v>
      </c>
      <c r="E32" s="2">
        <f t="shared" si="4"/>
        <v>768.5995623632385</v>
      </c>
      <c r="F32" s="2">
        <f t="shared" si="5"/>
        <v>1723.2002188183808</v>
      </c>
      <c r="G32" s="7">
        <v>30</v>
      </c>
      <c r="H32" s="8">
        <f t="shared" si="0"/>
        <v>4700</v>
      </c>
      <c r="I32" s="8">
        <f t="shared" si="1"/>
        <v>3100</v>
      </c>
      <c r="J32" s="8">
        <f t="shared" si="1"/>
        <v>2400</v>
      </c>
      <c r="K32" s="8">
        <f t="shared" si="1"/>
        <v>1900</v>
      </c>
      <c r="L32" s="3">
        <f t="shared" si="1"/>
        <v>1600</v>
      </c>
    </row>
    <row r="33" spans="2:12" ht="12.75">
      <c r="B33" s="1">
        <v>40</v>
      </c>
      <c r="C33" s="2">
        <f t="shared" si="2"/>
        <v>19892.58006763477</v>
      </c>
      <c r="D33" s="2">
        <f t="shared" si="3"/>
        <v>331.5430011272462</v>
      </c>
      <c r="E33" s="2">
        <f t="shared" si="4"/>
        <v>1024.799416484318</v>
      </c>
      <c r="F33" s="2">
        <f t="shared" si="5"/>
        <v>2297.600291757841</v>
      </c>
      <c r="G33" s="7">
        <v>40</v>
      </c>
      <c r="H33" s="8">
        <f t="shared" si="0"/>
        <v>6200</v>
      </c>
      <c r="I33" s="8">
        <f t="shared" si="1"/>
        <v>4200</v>
      </c>
      <c r="J33" s="8">
        <f t="shared" si="1"/>
        <v>3200</v>
      </c>
      <c r="K33" s="8">
        <f t="shared" si="1"/>
        <v>2600</v>
      </c>
      <c r="L33" s="3">
        <f t="shared" si="1"/>
        <v>2100</v>
      </c>
    </row>
    <row r="34" spans="2:12" ht="12.75">
      <c r="B34" s="1">
        <v>50</v>
      </c>
      <c r="C34" s="2">
        <f t="shared" si="2"/>
        <v>24865.725084543465</v>
      </c>
      <c r="D34" s="2">
        <f t="shared" si="3"/>
        <v>414.4287514090577</v>
      </c>
      <c r="E34" s="2">
        <f t="shared" si="4"/>
        <v>1280.9992706053974</v>
      </c>
      <c r="F34" s="2">
        <f t="shared" si="5"/>
        <v>2872.000364697301</v>
      </c>
      <c r="G34" s="7">
        <v>50</v>
      </c>
      <c r="H34" s="8">
        <f t="shared" si="0"/>
        <v>7800</v>
      </c>
      <c r="I34" s="8">
        <f t="shared" si="1"/>
        <v>5300</v>
      </c>
      <c r="J34" s="8">
        <f t="shared" si="1"/>
        <v>4000</v>
      </c>
      <c r="K34" s="8">
        <f t="shared" si="1"/>
        <v>3200</v>
      </c>
      <c r="L34" s="3">
        <f t="shared" si="1"/>
        <v>2600</v>
      </c>
    </row>
    <row r="35" spans="2:12" ht="12.75">
      <c r="B35" s="1">
        <v>60</v>
      </c>
      <c r="C35" s="2">
        <f t="shared" si="2"/>
        <v>29838.870101452158</v>
      </c>
      <c r="D35" s="2">
        <f t="shared" si="3"/>
        <v>497.3145016908693</v>
      </c>
      <c r="E35" s="2">
        <f t="shared" si="4"/>
        <v>1537.199124726477</v>
      </c>
      <c r="F35" s="2">
        <f t="shared" si="5"/>
        <v>3446.4004376367616</v>
      </c>
      <c r="G35" s="7">
        <v>60</v>
      </c>
      <c r="H35" s="8">
        <f t="shared" si="0"/>
        <v>9400</v>
      </c>
      <c r="I35" s="8">
        <f t="shared" si="1"/>
        <v>6300</v>
      </c>
      <c r="J35" s="8">
        <f t="shared" si="1"/>
        <v>4800</v>
      </c>
      <c r="K35" s="8">
        <f t="shared" si="1"/>
        <v>3900</v>
      </c>
      <c r="L35" s="3">
        <f t="shared" si="1"/>
        <v>3200</v>
      </c>
    </row>
    <row r="36" spans="2:12" ht="12.75">
      <c r="B36" s="1">
        <v>70</v>
      </c>
      <c r="C36" s="2">
        <f t="shared" si="2"/>
        <v>34812.01511836085</v>
      </c>
      <c r="D36" s="2">
        <f t="shared" si="3"/>
        <v>580.2002519726808</v>
      </c>
      <c r="E36" s="2">
        <f t="shared" si="4"/>
        <v>1793.3989788475565</v>
      </c>
      <c r="F36" s="2">
        <f t="shared" si="5"/>
        <v>4020.8005105762218</v>
      </c>
      <c r="G36" s="7">
        <v>70</v>
      </c>
      <c r="H36" s="8">
        <f t="shared" si="0"/>
        <v>10900</v>
      </c>
      <c r="I36" s="8">
        <f t="shared" si="1"/>
        <v>7400</v>
      </c>
      <c r="J36" s="8">
        <f t="shared" si="1"/>
        <v>5600</v>
      </c>
      <c r="K36" s="8">
        <f t="shared" si="1"/>
        <v>4600</v>
      </c>
      <c r="L36" s="3">
        <f t="shared" si="1"/>
        <v>3700</v>
      </c>
    </row>
    <row r="37" spans="2:12" ht="12.75">
      <c r="B37" s="1">
        <v>80</v>
      </c>
      <c r="C37" s="2">
        <f t="shared" si="2"/>
        <v>39785.16013526954</v>
      </c>
      <c r="D37" s="2">
        <f t="shared" si="3"/>
        <v>663.0860022544924</v>
      </c>
      <c r="E37" s="2">
        <f t="shared" si="4"/>
        <v>2049.598832968636</v>
      </c>
      <c r="F37" s="2">
        <f t="shared" si="5"/>
        <v>4595.200583515682</v>
      </c>
      <c r="G37" s="7">
        <v>80</v>
      </c>
      <c r="H37" s="8">
        <f t="shared" si="0"/>
        <v>12500</v>
      </c>
      <c r="I37" s="8">
        <f t="shared" si="1"/>
        <v>8500</v>
      </c>
      <c r="J37" s="8">
        <f t="shared" si="1"/>
        <v>6500</v>
      </c>
      <c r="K37" s="8">
        <f t="shared" si="1"/>
        <v>5200</v>
      </c>
      <c r="L37" s="3">
        <f t="shared" si="1"/>
        <v>4200</v>
      </c>
    </row>
    <row r="38" spans="2:12" ht="12.75">
      <c r="B38" s="1">
        <v>90</v>
      </c>
      <c r="C38" s="2">
        <f t="shared" si="2"/>
        <v>44758.30515217823</v>
      </c>
      <c r="D38" s="2">
        <f t="shared" si="3"/>
        <v>745.9717525363038</v>
      </c>
      <c r="E38" s="2">
        <f t="shared" si="4"/>
        <v>2305.7986870897153</v>
      </c>
      <c r="F38" s="2">
        <f t="shared" si="5"/>
        <v>5169.600656455142</v>
      </c>
      <c r="G38" s="7">
        <v>90</v>
      </c>
      <c r="H38" s="8">
        <f t="shared" si="0"/>
        <v>14100</v>
      </c>
      <c r="I38" s="8">
        <f t="shared" si="1"/>
        <v>9500</v>
      </c>
      <c r="J38" s="8">
        <f t="shared" si="1"/>
        <v>7300</v>
      </c>
      <c r="K38" s="8">
        <f t="shared" si="1"/>
        <v>5900</v>
      </c>
      <c r="L38" s="3">
        <f t="shared" si="1"/>
        <v>4800</v>
      </c>
    </row>
    <row r="39" spans="2:12" ht="12.75">
      <c r="B39" s="1">
        <v>100</v>
      </c>
      <c r="C39" s="2">
        <f t="shared" si="2"/>
        <v>49731.45016908693</v>
      </c>
      <c r="D39" s="2">
        <f t="shared" si="3"/>
        <v>828.8575028181154</v>
      </c>
      <c r="E39" s="2">
        <f t="shared" si="4"/>
        <v>2561.998541210795</v>
      </c>
      <c r="F39" s="2">
        <f t="shared" si="5"/>
        <v>5744.000729394602</v>
      </c>
      <c r="G39" s="7">
        <v>100</v>
      </c>
      <c r="H39" s="8">
        <f t="shared" si="0"/>
        <v>15600</v>
      </c>
      <c r="I39" s="8">
        <f t="shared" si="1"/>
        <v>10600</v>
      </c>
      <c r="J39" s="8">
        <f t="shared" si="1"/>
        <v>8100</v>
      </c>
      <c r="K39" s="8">
        <f t="shared" si="1"/>
        <v>6500</v>
      </c>
      <c r="L39" s="3">
        <f t="shared" si="1"/>
        <v>5300</v>
      </c>
    </row>
    <row r="40" spans="2:12" ht="12.75">
      <c r="B40" s="1">
        <v>110</v>
      </c>
      <c r="C40" s="2">
        <f t="shared" si="2"/>
        <v>54704.59518599562</v>
      </c>
      <c r="D40" s="2">
        <f t="shared" si="3"/>
        <v>911.743253099927</v>
      </c>
      <c r="E40" s="2">
        <f t="shared" si="4"/>
        <v>2818.1983953318745</v>
      </c>
      <c r="F40" s="2">
        <f t="shared" si="5"/>
        <v>6318.400802334063</v>
      </c>
      <c r="G40" s="7">
        <v>110</v>
      </c>
      <c r="H40" s="8">
        <f t="shared" si="0"/>
        <v>17200</v>
      </c>
      <c r="I40" s="8">
        <f t="shared" si="1"/>
        <v>11600</v>
      </c>
      <c r="J40" s="8">
        <f t="shared" si="1"/>
        <v>8900</v>
      </c>
      <c r="K40" s="8">
        <f t="shared" si="1"/>
        <v>7200</v>
      </c>
      <c r="L40" s="3">
        <f t="shared" si="1"/>
        <v>5800</v>
      </c>
    </row>
    <row r="41" spans="2:12" ht="12.75">
      <c r="B41" s="1">
        <v>120</v>
      </c>
      <c r="C41" s="2">
        <f t="shared" si="2"/>
        <v>59677.740202904315</v>
      </c>
      <c r="D41" s="2">
        <f t="shared" si="3"/>
        <v>994.6290033817386</v>
      </c>
      <c r="E41" s="2">
        <f t="shared" si="4"/>
        <v>3074.398249452954</v>
      </c>
      <c r="F41" s="2">
        <f t="shared" si="5"/>
        <v>6892.800875273523</v>
      </c>
      <c r="G41" s="7">
        <v>120</v>
      </c>
      <c r="H41" s="8">
        <f t="shared" si="0"/>
        <v>18800</v>
      </c>
      <c r="I41" s="8">
        <f t="shared" si="1"/>
        <v>12700</v>
      </c>
      <c r="J41" s="8">
        <f t="shared" si="1"/>
        <v>9700</v>
      </c>
      <c r="K41" s="8">
        <f t="shared" si="1"/>
        <v>7800</v>
      </c>
      <c r="L41" s="3">
        <f t="shared" si="1"/>
        <v>6400</v>
      </c>
    </row>
    <row r="42" spans="2:12" ht="12.75">
      <c r="B42" s="1">
        <v>130</v>
      </c>
      <c r="C42" s="2">
        <f t="shared" si="2"/>
        <v>64650.885219813004</v>
      </c>
      <c r="D42" s="2">
        <f t="shared" si="3"/>
        <v>1077.51475366355</v>
      </c>
      <c r="E42" s="2">
        <f t="shared" si="4"/>
        <v>3330.5981035740333</v>
      </c>
      <c r="F42" s="2">
        <f t="shared" si="5"/>
        <v>7467.200948212982</v>
      </c>
      <c r="G42" s="7">
        <v>130</v>
      </c>
      <c r="H42" s="8">
        <f t="shared" si="0"/>
        <v>20400</v>
      </c>
      <c r="I42" s="8">
        <f t="shared" si="1"/>
        <v>13800</v>
      </c>
      <c r="J42" s="8">
        <f t="shared" si="1"/>
        <v>10500</v>
      </c>
      <c r="K42" s="8">
        <f t="shared" si="1"/>
        <v>8500</v>
      </c>
      <c r="L42" s="3">
        <f t="shared" si="1"/>
        <v>6900</v>
      </c>
    </row>
    <row r="43" spans="2:12" ht="12.75">
      <c r="B43" s="1">
        <v>140</v>
      </c>
      <c r="C43" s="2">
        <f t="shared" si="2"/>
        <v>69624.0302367217</v>
      </c>
      <c r="D43" s="2">
        <f t="shared" si="3"/>
        <v>1160.4005039453616</v>
      </c>
      <c r="E43" s="2">
        <f t="shared" si="4"/>
        <v>3586.797957695113</v>
      </c>
      <c r="F43" s="2">
        <f t="shared" si="5"/>
        <v>8041.6010211524435</v>
      </c>
      <c r="G43" s="7">
        <v>140</v>
      </c>
      <c r="H43" s="8">
        <f t="shared" si="0"/>
        <v>21900</v>
      </c>
      <c r="I43" s="8">
        <f t="shared" si="1"/>
        <v>14800</v>
      </c>
      <c r="J43" s="8">
        <f t="shared" si="1"/>
        <v>11300</v>
      </c>
      <c r="K43" s="8">
        <f t="shared" si="1"/>
        <v>9200</v>
      </c>
      <c r="L43" s="3">
        <f t="shared" si="1"/>
        <v>7400</v>
      </c>
    </row>
    <row r="44" spans="2:12" ht="12.75">
      <c r="B44" s="1">
        <v>160</v>
      </c>
      <c r="C44" s="2">
        <f t="shared" si="2"/>
        <v>79570.32027053909</v>
      </c>
      <c r="D44" s="2">
        <f t="shared" si="3"/>
        <v>1326.1720045089849</v>
      </c>
      <c r="E44" s="2">
        <f t="shared" si="4"/>
        <v>4099.197665937272</v>
      </c>
      <c r="F44" s="2">
        <f t="shared" si="5"/>
        <v>9190.401167031365</v>
      </c>
      <c r="G44" s="7">
        <v>160</v>
      </c>
      <c r="H44" s="8">
        <f t="shared" si="0"/>
        <v>25100</v>
      </c>
      <c r="I44" s="8">
        <f t="shared" si="1"/>
        <v>17000</v>
      </c>
      <c r="J44" s="8">
        <f t="shared" si="1"/>
        <v>13000</v>
      </c>
      <c r="K44" s="8">
        <f t="shared" si="1"/>
        <v>10500</v>
      </c>
      <c r="L44" s="3">
        <f t="shared" si="1"/>
        <v>8500</v>
      </c>
    </row>
    <row r="45" spans="2:12" ht="12.75">
      <c r="B45" s="1">
        <v>180</v>
      </c>
      <c r="C45" s="2">
        <f t="shared" si="2"/>
        <v>89516.61030435647</v>
      </c>
      <c r="D45" s="2">
        <f t="shared" si="3"/>
        <v>1491.9435050726076</v>
      </c>
      <c r="E45" s="2">
        <f t="shared" si="4"/>
        <v>4611.5973741794305</v>
      </c>
      <c r="F45" s="2">
        <f t="shared" si="5"/>
        <v>10339.201312910283</v>
      </c>
      <c r="G45" s="9">
        <v>180</v>
      </c>
      <c r="H45" s="30">
        <f t="shared" si="0"/>
        <v>28200</v>
      </c>
      <c r="I45" s="30">
        <f t="shared" si="1"/>
        <v>19100</v>
      </c>
      <c r="J45" s="30">
        <f t="shared" si="1"/>
        <v>14600</v>
      </c>
      <c r="K45" s="30">
        <f t="shared" si="1"/>
        <v>11800</v>
      </c>
      <c r="L45" s="10">
        <f t="shared" si="1"/>
        <v>9600</v>
      </c>
    </row>
    <row r="48" spans="2:20" ht="12.75">
      <c r="B48" s="1" t="s">
        <v>9</v>
      </c>
      <c r="C48" s="1"/>
      <c r="D48" s="1">
        <v>2.1138</v>
      </c>
      <c r="E48" s="1" t="s">
        <v>11</v>
      </c>
      <c r="F48" s="31" t="s">
        <v>29</v>
      </c>
      <c r="G48" s="1"/>
      <c r="H48" s="1"/>
      <c r="I48" s="1"/>
      <c r="J48" s="1"/>
      <c r="K48" s="1"/>
      <c r="L48" s="1"/>
      <c r="N48" s="16"/>
      <c r="O48" s="16"/>
      <c r="P48" s="16"/>
      <c r="Q48" s="16"/>
      <c r="R48" s="16"/>
      <c r="S48" s="16"/>
      <c r="T48" s="16"/>
    </row>
    <row r="49" spans="2:20" ht="12.75">
      <c r="B49" s="1" t="s">
        <v>0</v>
      </c>
      <c r="C49" s="1" t="s">
        <v>10</v>
      </c>
      <c r="D49" s="1" t="s">
        <v>8</v>
      </c>
      <c r="E49" s="1" t="s">
        <v>1</v>
      </c>
      <c r="F49" s="1" t="s">
        <v>2</v>
      </c>
      <c r="G49" s="1"/>
      <c r="H49" s="1" t="s">
        <v>3</v>
      </c>
      <c r="I49" s="1" t="s">
        <v>4</v>
      </c>
      <c r="J49" s="1" t="s">
        <v>5</v>
      </c>
      <c r="K49" s="1" t="s">
        <v>6</v>
      </c>
      <c r="L49" s="1" t="s">
        <v>7</v>
      </c>
      <c r="N49" s="14"/>
      <c r="O49" s="14"/>
      <c r="P49" s="14"/>
      <c r="Q49" s="14"/>
      <c r="R49" s="14"/>
      <c r="S49" s="14"/>
      <c r="T49" s="16"/>
    </row>
    <row r="50" spans="2:20" ht="12.75">
      <c r="B50" s="1"/>
      <c r="C50" s="11"/>
      <c r="D50" s="11"/>
      <c r="E50" s="11">
        <v>3.091</v>
      </c>
      <c r="F50" s="11">
        <v>2.242</v>
      </c>
      <c r="G50" s="11"/>
      <c r="H50" s="12">
        <v>2.733</v>
      </c>
      <c r="I50" s="12">
        <v>1.85</v>
      </c>
      <c r="J50" s="12">
        <v>1.416</v>
      </c>
      <c r="K50" s="12">
        <v>1.146</v>
      </c>
      <c r="L50" s="12">
        <v>0.931</v>
      </c>
      <c r="M50" t="s">
        <v>12</v>
      </c>
      <c r="N50" s="17"/>
      <c r="O50" s="18"/>
      <c r="P50" s="18"/>
      <c r="Q50" s="18"/>
      <c r="R50" s="18"/>
      <c r="S50" s="18"/>
      <c r="T50" s="16"/>
    </row>
    <row r="51" spans="2:20" ht="12.75">
      <c r="B51" s="1"/>
      <c r="C51" s="2"/>
      <c r="D51" s="2"/>
      <c r="E51" s="2"/>
      <c r="F51" s="2"/>
      <c r="G51" s="2"/>
      <c r="H51" s="1"/>
      <c r="I51" s="1"/>
      <c r="J51" s="1"/>
      <c r="K51" s="1"/>
      <c r="L51" s="1"/>
      <c r="N51" s="19"/>
      <c r="O51" s="14"/>
      <c r="P51" s="14"/>
      <c r="Q51" s="14"/>
      <c r="R51" s="14"/>
      <c r="S51" s="14"/>
      <c r="T51" s="16"/>
    </row>
    <row r="52" spans="2:20" ht="12.75">
      <c r="B52" s="1"/>
      <c r="C52" s="2"/>
      <c r="D52" s="2"/>
      <c r="E52" s="2"/>
      <c r="F52" s="2"/>
      <c r="G52" s="4" t="s">
        <v>13</v>
      </c>
      <c r="H52" s="5" t="s">
        <v>3</v>
      </c>
      <c r="I52" s="5" t="s">
        <v>4</v>
      </c>
      <c r="J52" s="5" t="s">
        <v>5</v>
      </c>
      <c r="K52" s="5" t="s">
        <v>6</v>
      </c>
      <c r="L52" s="6" t="s">
        <v>7</v>
      </c>
      <c r="N52" s="13"/>
      <c r="O52" s="14"/>
      <c r="P52" s="14"/>
      <c r="Q52" s="14"/>
      <c r="R52" s="14"/>
      <c r="S52" s="14"/>
      <c r="T52" s="16"/>
    </row>
    <row r="53" spans="2:20" ht="12.75">
      <c r="B53" s="1">
        <v>10</v>
      </c>
      <c r="C53" s="2">
        <f>(B53*1000)/$D$48</f>
        <v>4730.81653893462</v>
      </c>
      <c r="D53" s="2">
        <f>C53/60</f>
        <v>78.84694231557701</v>
      </c>
      <c r="E53" s="2">
        <f>D53*$E$50</f>
        <v>243.71589869744855</v>
      </c>
      <c r="F53" s="2">
        <f>E53*$F$50</f>
        <v>546.4110448796797</v>
      </c>
      <c r="G53" s="7">
        <v>10</v>
      </c>
      <c r="H53" s="8">
        <f aca="true" t="shared" si="6" ref="H53:L68">INT($F53*H$27/$J$4)*$J$4</f>
        <v>1400</v>
      </c>
      <c r="I53" s="8">
        <f t="shared" si="6"/>
        <v>1000</v>
      </c>
      <c r="J53" s="8">
        <f t="shared" si="6"/>
        <v>700</v>
      </c>
      <c r="K53" s="8">
        <f t="shared" si="6"/>
        <v>600</v>
      </c>
      <c r="L53" s="3">
        <f t="shared" si="6"/>
        <v>500</v>
      </c>
      <c r="N53" s="8"/>
      <c r="O53" s="8"/>
      <c r="P53" s="8"/>
      <c r="Q53" s="8"/>
      <c r="R53" s="8"/>
      <c r="S53" s="8"/>
      <c r="T53" s="16"/>
    </row>
    <row r="54" spans="2:20" ht="12.75">
      <c r="B54" s="1">
        <v>20</v>
      </c>
      <c r="C54" s="2">
        <f aca="true" t="shared" si="7" ref="C54:C68">(B54*1000)/$D$48</f>
        <v>9461.63307786924</v>
      </c>
      <c r="D54" s="2">
        <f aca="true" t="shared" si="8" ref="D54:D68">C54/60</f>
        <v>157.69388463115402</v>
      </c>
      <c r="E54" s="2">
        <f aca="true" t="shared" si="9" ref="E54:E68">D54*$E$50</f>
        <v>487.4317973948971</v>
      </c>
      <c r="F54" s="2">
        <f aca="true" t="shared" si="10" ref="F54:F68">E54*$F$50</f>
        <v>1092.8220897593594</v>
      </c>
      <c r="G54" s="7">
        <v>20</v>
      </c>
      <c r="H54" s="8">
        <f t="shared" si="6"/>
        <v>2900</v>
      </c>
      <c r="I54" s="8">
        <f t="shared" si="6"/>
        <v>2000</v>
      </c>
      <c r="J54" s="8">
        <f t="shared" si="6"/>
        <v>1500</v>
      </c>
      <c r="K54" s="8">
        <f t="shared" si="6"/>
        <v>1200</v>
      </c>
      <c r="L54" s="3">
        <f t="shared" si="6"/>
        <v>1000</v>
      </c>
      <c r="N54" s="8"/>
      <c r="O54" s="8"/>
      <c r="P54" s="8"/>
      <c r="Q54" s="8"/>
      <c r="R54" s="8"/>
      <c r="S54" s="8"/>
      <c r="T54" s="16"/>
    </row>
    <row r="55" spans="2:20" ht="12.75">
      <c r="B55" s="1">
        <v>30</v>
      </c>
      <c r="C55" s="2">
        <f t="shared" si="7"/>
        <v>14192.44961680386</v>
      </c>
      <c r="D55" s="2">
        <f t="shared" si="8"/>
        <v>236.54082694673102</v>
      </c>
      <c r="E55" s="2">
        <f t="shared" si="9"/>
        <v>731.1476960923457</v>
      </c>
      <c r="F55" s="2">
        <f t="shared" si="10"/>
        <v>1639.233134639039</v>
      </c>
      <c r="G55" s="7">
        <v>30</v>
      </c>
      <c r="H55" s="8">
        <f t="shared" si="6"/>
        <v>4400</v>
      </c>
      <c r="I55" s="8">
        <f t="shared" si="6"/>
        <v>3000</v>
      </c>
      <c r="J55" s="8">
        <f t="shared" si="6"/>
        <v>2300</v>
      </c>
      <c r="K55" s="8">
        <f t="shared" si="6"/>
        <v>1800</v>
      </c>
      <c r="L55" s="3">
        <f t="shared" si="6"/>
        <v>1500</v>
      </c>
      <c r="N55" s="8"/>
      <c r="O55" s="8"/>
      <c r="P55" s="8"/>
      <c r="Q55" s="8"/>
      <c r="R55" s="8"/>
      <c r="S55" s="8"/>
      <c r="T55" s="16"/>
    </row>
    <row r="56" spans="2:20" ht="12.75">
      <c r="B56" s="1">
        <v>40</v>
      </c>
      <c r="C56" s="2">
        <f t="shared" si="7"/>
        <v>18923.26615573848</v>
      </c>
      <c r="D56" s="2">
        <f t="shared" si="8"/>
        <v>315.38776926230804</v>
      </c>
      <c r="E56" s="2">
        <f t="shared" si="9"/>
        <v>974.8635947897942</v>
      </c>
      <c r="F56" s="2">
        <f t="shared" si="10"/>
        <v>2185.644179518719</v>
      </c>
      <c r="G56" s="7">
        <v>40</v>
      </c>
      <c r="H56" s="8">
        <f t="shared" si="6"/>
        <v>5900</v>
      </c>
      <c r="I56" s="8">
        <f t="shared" si="6"/>
        <v>4000</v>
      </c>
      <c r="J56" s="8">
        <f t="shared" si="6"/>
        <v>3000</v>
      </c>
      <c r="K56" s="8">
        <f t="shared" si="6"/>
        <v>2500</v>
      </c>
      <c r="L56" s="3">
        <f t="shared" si="6"/>
        <v>2000</v>
      </c>
      <c r="N56" s="8"/>
      <c r="O56" s="8"/>
      <c r="P56" s="8"/>
      <c r="Q56" s="8"/>
      <c r="R56" s="8"/>
      <c r="S56" s="8"/>
      <c r="T56" s="16"/>
    </row>
    <row r="57" spans="2:20" ht="12.75">
      <c r="B57" s="1">
        <v>50</v>
      </c>
      <c r="C57" s="2">
        <f t="shared" si="7"/>
        <v>23654.082694673103</v>
      </c>
      <c r="D57" s="2">
        <f t="shared" si="8"/>
        <v>394.23471157788504</v>
      </c>
      <c r="E57" s="2">
        <f t="shared" si="9"/>
        <v>1218.5794934872426</v>
      </c>
      <c r="F57" s="2">
        <f t="shared" si="10"/>
        <v>2732.055224398398</v>
      </c>
      <c r="G57" s="7">
        <v>50</v>
      </c>
      <c r="H57" s="8">
        <f t="shared" si="6"/>
        <v>7400</v>
      </c>
      <c r="I57" s="8">
        <f t="shared" si="6"/>
        <v>5000</v>
      </c>
      <c r="J57" s="8">
        <f t="shared" si="6"/>
        <v>3800</v>
      </c>
      <c r="K57" s="8">
        <f t="shared" si="6"/>
        <v>3100</v>
      </c>
      <c r="L57" s="3">
        <f t="shared" si="6"/>
        <v>2500</v>
      </c>
      <c r="N57" s="8"/>
      <c r="O57" s="8"/>
      <c r="P57" s="8"/>
      <c r="Q57" s="8"/>
      <c r="R57" s="8"/>
      <c r="S57" s="8"/>
      <c r="T57" s="16"/>
    </row>
    <row r="58" spans="2:20" ht="12.75">
      <c r="B58" s="1">
        <v>60</v>
      </c>
      <c r="C58" s="2">
        <f t="shared" si="7"/>
        <v>28384.89923360772</v>
      </c>
      <c r="D58" s="2">
        <f t="shared" si="8"/>
        <v>473.08165389346203</v>
      </c>
      <c r="E58" s="2">
        <f t="shared" si="9"/>
        <v>1462.2953921846913</v>
      </c>
      <c r="F58" s="2">
        <f t="shared" si="10"/>
        <v>3278.466269278078</v>
      </c>
      <c r="G58" s="7">
        <v>60</v>
      </c>
      <c r="H58" s="8">
        <f t="shared" si="6"/>
        <v>8900</v>
      </c>
      <c r="I58" s="8">
        <f t="shared" si="6"/>
        <v>6000</v>
      </c>
      <c r="J58" s="8">
        <f t="shared" si="6"/>
        <v>4600</v>
      </c>
      <c r="K58" s="8">
        <f t="shared" si="6"/>
        <v>3700</v>
      </c>
      <c r="L58" s="3">
        <f t="shared" si="6"/>
        <v>3000</v>
      </c>
      <c r="N58" s="8"/>
      <c r="O58" s="8"/>
      <c r="P58" s="8"/>
      <c r="Q58" s="8"/>
      <c r="R58" s="8"/>
      <c r="S58" s="8"/>
      <c r="T58" s="16"/>
    </row>
    <row r="59" spans="2:20" ht="12.75">
      <c r="B59" s="1">
        <v>70</v>
      </c>
      <c r="C59" s="2">
        <f t="shared" si="7"/>
        <v>33115.715772542346</v>
      </c>
      <c r="D59" s="2">
        <f t="shared" si="8"/>
        <v>551.9285962090391</v>
      </c>
      <c r="E59" s="2">
        <f t="shared" si="9"/>
        <v>1706.0112908821402</v>
      </c>
      <c r="F59" s="2">
        <f t="shared" si="10"/>
        <v>3824.8773141577585</v>
      </c>
      <c r="G59" s="7">
        <v>70</v>
      </c>
      <c r="H59" s="8">
        <f t="shared" si="6"/>
        <v>10400</v>
      </c>
      <c r="I59" s="8">
        <f t="shared" si="6"/>
        <v>7000</v>
      </c>
      <c r="J59" s="8">
        <f t="shared" si="6"/>
        <v>5400</v>
      </c>
      <c r="K59" s="8">
        <f t="shared" si="6"/>
        <v>4300</v>
      </c>
      <c r="L59" s="3">
        <f t="shared" si="6"/>
        <v>3500</v>
      </c>
      <c r="N59" s="8"/>
      <c r="O59" s="8"/>
      <c r="P59" s="8"/>
      <c r="Q59" s="8"/>
      <c r="R59" s="8"/>
      <c r="S59" s="8"/>
      <c r="T59" s="16"/>
    </row>
    <row r="60" spans="2:20" ht="12.75">
      <c r="B60" s="1">
        <v>80</v>
      </c>
      <c r="C60" s="2">
        <f t="shared" si="7"/>
        <v>37846.53231147696</v>
      </c>
      <c r="D60" s="2">
        <f t="shared" si="8"/>
        <v>630.7755385246161</v>
      </c>
      <c r="E60" s="2">
        <f t="shared" si="9"/>
        <v>1949.7271895795884</v>
      </c>
      <c r="F60" s="2">
        <f t="shared" si="10"/>
        <v>4371.288359037438</v>
      </c>
      <c r="G60" s="7">
        <v>80</v>
      </c>
      <c r="H60" s="8">
        <f t="shared" si="6"/>
        <v>11900</v>
      </c>
      <c r="I60" s="8">
        <f t="shared" si="6"/>
        <v>8000</v>
      </c>
      <c r="J60" s="8">
        <f t="shared" si="6"/>
        <v>6100</v>
      </c>
      <c r="K60" s="8">
        <f t="shared" si="6"/>
        <v>5000</v>
      </c>
      <c r="L60" s="3">
        <f t="shared" si="6"/>
        <v>4000</v>
      </c>
      <c r="N60" s="8"/>
      <c r="O60" s="8"/>
      <c r="P60" s="8"/>
      <c r="Q60" s="8"/>
      <c r="R60" s="8"/>
      <c r="S60" s="8"/>
      <c r="T60" s="16"/>
    </row>
    <row r="61" spans="2:20" ht="12.75">
      <c r="B61" s="1">
        <v>90</v>
      </c>
      <c r="C61" s="2">
        <f t="shared" si="7"/>
        <v>42577.34885041158</v>
      </c>
      <c r="D61" s="2">
        <f t="shared" si="8"/>
        <v>709.622480840193</v>
      </c>
      <c r="E61" s="2">
        <f t="shared" si="9"/>
        <v>2193.4430882770366</v>
      </c>
      <c r="F61" s="2">
        <f t="shared" si="10"/>
        <v>4917.699403917116</v>
      </c>
      <c r="G61" s="7">
        <v>90</v>
      </c>
      <c r="H61" s="8">
        <f t="shared" si="6"/>
        <v>13400</v>
      </c>
      <c r="I61" s="8">
        <f t="shared" si="6"/>
        <v>9000</v>
      </c>
      <c r="J61" s="8">
        <f t="shared" si="6"/>
        <v>6900</v>
      </c>
      <c r="K61" s="8">
        <f t="shared" si="6"/>
        <v>5600</v>
      </c>
      <c r="L61" s="3">
        <f t="shared" si="6"/>
        <v>4500</v>
      </c>
      <c r="N61" s="8"/>
      <c r="O61" s="8"/>
      <c r="P61" s="8"/>
      <c r="Q61" s="8"/>
      <c r="R61" s="8"/>
      <c r="S61" s="8"/>
      <c r="T61" s="16"/>
    </row>
    <row r="62" spans="2:20" ht="12.75">
      <c r="B62" s="1">
        <v>100</v>
      </c>
      <c r="C62" s="2">
        <f t="shared" si="7"/>
        <v>47308.165389346206</v>
      </c>
      <c r="D62" s="2">
        <f t="shared" si="8"/>
        <v>788.4694231557701</v>
      </c>
      <c r="E62" s="2">
        <f t="shared" si="9"/>
        <v>2437.1589869744853</v>
      </c>
      <c r="F62" s="2">
        <f t="shared" si="10"/>
        <v>5464.110448796796</v>
      </c>
      <c r="G62" s="7">
        <v>100</v>
      </c>
      <c r="H62" s="8">
        <f t="shared" si="6"/>
        <v>14900</v>
      </c>
      <c r="I62" s="8">
        <f t="shared" si="6"/>
        <v>10100</v>
      </c>
      <c r="J62" s="8">
        <f t="shared" si="6"/>
        <v>7700</v>
      </c>
      <c r="K62" s="8">
        <f t="shared" si="6"/>
        <v>6200</v>
      </c>
      <c r="L62" s="3">
        <f t="shared" si="6"/>
        <v>5000</v>
      </c>
      <c r="N62" s="8"/>
      <c r="O62" s="8"/>
      <c r="P62" s="8"/>
      <c r="Q62" s="8"/>
      <c r="R62" s="8"/>
      <c r="S62" s="8"/>
      <c r="T62" s="16"/>
    </row>
    <row r="63" spans="2:20" ht="12.75">
      <c r="B63" s="1">
        <v>110</v>
      </c>
      <c r="C63" s="2">
        <f t="shared" si="7"/>
        <v>52038.981928280824</v>
      </c>
      <c r="D63" s="2">
        <f t="shared" si="8"/>
        <v>867.316365471347</v>
      </c>
      <c r="E63" s="2">
        <f t="shared" si="9"/>
        <v>2680.874885671934</v>
      </c>
      <c r="F63" s="2">
        <f t="shared" si="10"/>
        <v>6010.521493676476</v>
      </c>
      <c r="G63" s="7">
        <v>110</v>
      </c>
      <c r="H63" s="8">
        <f t="shared" si="6"/>
        <v>16400</v>
      </c>
      <c r="I63" s="8">
        <f t="shared" si="6"/>
        <v>11100</v>
      </c>
      <c r="J63" s="8">
        <f t="shared" si="6"/>
        <v>8500</v>
      </c>
      <c r="K63" s="8">
        <f t="shared" si="6"/>
        <v>6800</v>
      </c>
      <c r="L63" s="3">
        <f t="shared" si="6"/>
        <v>5500</v>
      </c>
      <c r="N63" s="8"/>
      <c r="O63" s="8"/>
      <c r="P63" s="8"/>
      <c r="Q63" s="8"/>
      <c r="R63" s="8"/>
      <c r="S63" s="8"/>
      <c r="T63" s="16"/>
    </row>
    <row r="64" spans="2:20" ht="12.75">
      <c r="B64" s="1">
        <v>120</v>
      </c>
      <c r="C64" s="2">
        <f t="shared" si="7"/>
        <v>56769.79846721544</v>
      </c>
      <c r="D64" s="2">
        <f t="shared" si="8"/>
        <v>946.1633077869241</v>
      </c>
      <c r="E64" s="2">
        <f t="shared" si="9"/>
        <v>2924.5907843693826</v>
      </c>
      <c r="F64" s="2">
        <f t="shared" si="10"/>
        <v>6556.932538556156</v>
      </c>
      <c r="G64" s="7">
        <v>120</v>
      </c>
      <c r="H64" s="8">
        <f t="shared" si="6"/>
        <v>17900</v>
      </c>
      <c r="I64" s="8">
        <f t="shared" si="6"/>
        <v>12100</v>
      </c>
      <c r="J64" s="8">
        <f t="shared" si="6"/>
        <v>9200</v>
      </c>
      <c r="K64" s="8">
        <f t="shared" si="6"/>
        <v>7500</v>
      </c>
      <c r="L64" s="3">
        <f t="shared" si="6"/>
        <v>6100</v>
      </c>
      <c r="N64" s="8"/>
      <c r="O64" s="8"/>
      <c r="P64" s="8"/>
      <c r="Q64" s="8"/>
      <c r="R64" s="8"/>
      <c r="S64" s="8"/>
      <c r="T64" s="16"/>
    </row>
    <row r="65" spans="2:20" ht="12.75">
      <c r="B65" s="1">
        <v>130</v>
      </c>
      <c r="C65" s="2">
        <f t="shared" si="7"/>
        <v>61500.61500615007</v>
      </c>
      <c r="D65" s="2">
        <f t="shared" si="8"/>
        <v>1025.010250102501</v>
      </c>
      <c r="E65" s="2">
        <f t="shared" si="9"/>
        <v>3168.306683066831</v>
      </c>
      <c r="F65" s="2">
        <f t="shared" si="10"/>
        <v>7103.343583435834</v>
      </c>
      <c r="G65" s="7">
        <v>130</v>
      </c>
      <c r="H65" s="8">
        <f t="shared" si="6"/>
        <v>19400</v>
      </c>
      <c r="I65" s="8">
        <f t="shared" si="6"/>
        <v>13100</v>
      </c>
      <c r="J65" s="8">
        <f t="shared" si="6"/>
        <v>10000</v>
      </c>
      <c r="K65" s="8">
        <f t="shared" si="6"/>
        <v>8100</v>
      </c>
      <c r="L65" s="3">
        <f t="shared" si="6"/>
        <v>6600</v>
      </c>
      <c r="N65" s="8"/>
      <c r="O65" s="8"/>
      <c r="P65" s="8"/>
      <c r="Q65" s="8"/>
      <c r="R65" s="8"/>
      <c r="S65" s="8"/>
      <c r="T65" s="16"/>
    </row>
    <row r="66" spans="2:20" ht="12.75">
      <c r="B66" s="1">
        <v>140</v>
      </c>
      <c r="C66" s="2">
        <f t="shared" si="7"/>
        <v>66231.43154508469</v>
      </c>
      <c r="D66" s="2">
        <f t="shared" si="8"/>
        <v>1103.8571924180783</v>
      </c>
      <c r="E66" s="2">
        <f t="shared" si="9"/>
        <v>3412.0225817642804</v>
      </c>
      <c r="F66" s="2">
        <f t="shared" si="10"/>
        <v>7649.754628315517</v>
      </c>
      <c r="G66" s="7">
        <v>140</v>
      </c>
      <c r="H66" s="8">
        <f t="shared" si="6"/>
        <v>20900</v>
      </c>
      <c r="I66" s="8">
        <f t="shared" si="6"/>
        <v>14100</v>
      </c>
      <c r="J66" s="8">
        <f t="shared" si="6"/>
        <v>10800</v>
      </c>
      <c r="K66" s="8">
        <f t="shared" si="6"/>
        <v>8700</v>
      </c>
      <c r="L66" s="3">
        <f t="shared" si="6"/>
        <v>7100</v>
      </c>
      <c r="N66" s="8"/>
      <c r="O66" s="8"/>
      <c r="P66" s="8"/>
      <c r="Q66" s="8"/>
      <c r="R66" s="8"/>
      <c r="S66" s="8"/>
      <c r="T66" s="16"/>
    </row>
    <row r="67" spans="2:20" ht="12.75">
      <c r="B67" s="1">
        <v>160</v>
      </c>
      <c r="C67" s="2">
        <f t="shared" si="7"/>
        <v>75693.06462295393</v>
      </c>
      <c r="D67" s="2">
        <f t="shared" si="8"/>
        <v>1261.5510770492322</v>
      </c>
      <c r="E67" s="2">
        <f t="shared" si="9"/>
        <v>3899.454379159177</v>
      </c>
      <c r="F67" s="2">
        <f t="shared" si="10"/>
        <v>8742.576718074875</v>
      </c>
      <c r="G67" s="7">
        <v>160</v>
      </c>
      <c r="H67" s="8">
        <f t="shared" si="6"/>
        <v>23800</v>
      </c>
      <c r="I67" s="8">
        <f t="shared" si="6"/>
        <v>16100</v>
      </c>
      <c r="J67" s="8">
        <f t="shared" si="6"/>
        <v>12300</v>
      </c>
      <c r="K67" s="8">
        <f t="shared" si="6"/>
        <v>10000</v>
      </c>
      <c r="L67" s="3">
        <f t="shared" si="6"/>
        <v>8100</v>
      </c>
      <c r="N67" s="8"/>
      <c r="O67" s="8"/>
      <c r="P67" s="8"/>
      <c r="Q67" s="8"/>
      <c r="R67" s="8"/>
      <c r="S67" s="8"/>
      <c r="T67" s="16"/>
    </row>
    <row r="68" spans="2:20" ht="12.75">
      <c r="B68" s="1">
        <v>180</v>
      </c>
      <c r="C68" s="2">
        <f t="shared" si="7"/>
        <v>85154.69770082316</v>
      </c>
      <c r="D68" s="2">
        <f t="shared" si="8"/>
        <v>1419.244961680386</v>
      </c>
      <c r="E68" s="2">
        <f t="shared" si="9"/>
        <v>4386.886176554073</v>
      </c>
      <c r="F68" s="2">
        <f t="shared" si="10"/>
        <v>9835.398807834232</v>
      </c>
      <c r="G68" s="9">
        <v>180</v>
      </c>
      <c r="H68" s="30">
        <f t="shared" si="6"/>
        <v>26800</v>
      </c>
      <c r="I68" s="30">
        <f t="shared" si="6"/>
        <v>18100</v>
      </c>
      <c r="J68" s="30">
        <f t="shared" si="6"/>
        <v>13900</v>
      </c>
      <c r="K68" s="30">
        <f t="shared" si="6"/>
        <v>11200</v>
      </c>
      <c r="L68" s="10">
        <f t="shared" si="6"/>
        <v>9100</v>
      </c>
      <c r="N68" s="8"/>
      <c r="O68" s="8"/>
      <c r="P68" s="8"/>
      <c r="Q68" s="8"/>
      <c r="R68" s="8"/>
      <c r="S68" s="8"/>
      <c r="T68" s="16"/>
    </row>
    <row r="69" spans="14:20" ht="12.75">
      <c r="N69" s="16"/>
      <c r="O69" s="16"/>
      <c r="P69" s="16"/>
      <c r="Q69" s="16"/>
      <c r="R69" s="16"/>
      <c r="S69" s="16"/>
      <c r="T69" s="16"/>
    </row>
    <row r="70" spans="2:6" ht="12.75">
      <c r="B70" t="s">
        <v>42</v>
      </c>
      <c r="E70" t="s">
        <v>43</v>
      </c>
      <c r="F70" t="s">
        <v>44</v>
      </c>
    </row>
    <row r="71" spans="2:12" ht="12.75">
      <c r="B71">
        <v>1</v>
      </c>
      <c r="D71" s="15"/>
      <c r="E71">
        <f>B71*E50</f>
        <v>3.091</v>
      </c>
      <c r="F71">
        <f>E71*F50</f>
        <v>6.930022</v>
      </c>
      <c r="H71">
        <f>F71*H50</f>
        <v>18.939750126</v>
      </c>
      <c r="I71">
        <f>F71*I50</f>
        <v>12.8205407</v>
      </c>
      <c r="J71">
        <f>F71*J50</f>
        <v>9.812911152</v>
      </c>
      <c r="K71">
        <f>F71*K50</f>
        <v>7.941805211999999</v>
      </c>
      <c r="L71">
        <f>F71*L50</f>
        <v>6.451850482</v>
      </c>
    </row>
  </sheetData>
  <sheetProtection/>
  <conditionalFormatting sqref="H30:L45 H53:L68">
    <cfRule type="cellIs" priority="1" dxfId="0" operator="greaterThan" stopIfTrue="1">
      <formula>9500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Leo Kannerhuis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Versteegt</dc:creator>
  <cp:keywords/>
  <dc:description/>
  <cp:lastModifiedBy>HansV</cp:lastModifiedBy>
  <dcterms:created xsi:type="dcterms:W3CDTF">2009-01-27T19:36:24Z</dcterms:created>
  <dcterms:modified xsi:type="dcterms:W3CDTF">2013-10-18T15:24:24Z</dcterms:modified>
  <cp:category/>
  <cp:version/>
  <cp:contentType/>
  <cp:contentStatus/>
</cp:coreProperties>
</file>